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Private\2020\Várépítő Pályázat\"/>
    </mc:Choice>
  </mc:AlternateContent>
  <bookViews>
    <workbookView xWindow="0" yWindow="0" windowWidth="21570" windowHeight="7305" tabRatio="500"/>
  </bookViews>
  <sheets>
    <sheet name="Sheet1" sheetId="1" r:id="rId1"/>
  </sheets>
  <definedNames>
    <definedName name="_xlnm._FilterDatabase" localSheetId="0" hidden="1">Sheet1!$A$1:$P$48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9" i="1" l="1"/>
  <c r="F4" i="1"/>
  <c r="F26" i="1" l="1"/>
  <c r="F23" i="1"/>
  <c r="F21" i="1"/>
  <c r="F19" i="1"/>
  <c r="F11" i="1" l="1"/>
  <c r="F12" i="1" l="1"/>
  <c r="F13" i="1"/>
  <c r="F14" i="1"/>
  <c r="F16" i="1"/>
  <c r="F48" i="1"/>
  <c r="F47" i="1"/>
  <c r="F46" i="1"/>
  <c r="F45" i="1"/>
  <c r="F44" i="1"/>
  <c r="F43" i="1"/>
  <c r="F42" i="1"/>
  <c r="F41" i="1"/>
  <c r="F40" i="1"/>
  <c r="F39" i="1"/>
  <c r="F38" i="1"/>
  <c r="F37" i="1"/>
  <c r="F36" i="1"/>
  <c r="F35" i="1"/>
  <c r="F34" i="1"/>
  <c r="F33" i="1"/>
  <c r="F32" i="1"/>
  <c r="F31" i="1"/>
  <c r="F30" i="1"/>
  <c r="F29" i="1"/>
  <c r="F28" i="1"/>
  <c r="F27" i="1"/>
  <c r="F25" i="1"/>
  <c r="F24" i="1"/>
  <c r="F22" i="1" l="1"/>
  <c r="F20" i="1"/>
  <c r="F18" i="1"/>
  <c r="F17" i="1"/>
  <c r="F15" i="1"/>
  <c r="F10" i="1"/>
  <c r="F8" i="1"/>
  <c r="F7" i="1"/>
  <c r="F6" i="1"/>
  <c r="F5" i="1"/>
  <c r="F2" i="1"/>
  <c r="F3" i="1"/>
</calcChain>
</file>

<file path=xl/sharedStrings.xml><?xml version="1.0" encoding="utf-8"?>
<sst xmlns="http://schemas.openxmlformats.org/spreadsheetml/2006/main" count="437" uniqueCount="206">
  <si>
    <t>Mennyiségi egység</t>
  </si>
  <si>
    <t>Kiszerelés</t>
  </si>
  <si>
    <t>Minimálisan rendelhető egység</t>
  </si>
  <si>
    <t>Anyagszükséglet egység</t>
  </si>
  <si>
    <t>Gyártó</t>
  </si>
  <si>
    <t>Anyagszükséglet</t>
  </si>
  <si>
    <t>db</t>
  </si>
  <si>
    <t>Szín</t>
  </si>
  <si>
    <t>Méret</t>
  </si>
  <si>
    <t>Baumit</t>
  </si>
  <si>
    <t>kg</t>
  </si>
  <si>
    <t>zsák</t>
  </si>
  <si>
    <t>Kiadósság</t>
  </si>
  <si>
    <t>Termék leírás</t>
  </si>
  <si>
    <t>25 kg</t>
  </si>
  <si>
    <t>6-25</t>
  </si>
  <si>
    <t>Táblaméret (cm)</t>
  </si>
  <si>
    <t xml:space="preserve">50 x 100 </t>
  </si>
  <si>
    <t>vödör</t>
  </si>
  <si>
    <t>tekercs</t>
  </si>
  <si>
    <t>1m x 50</t>
  </si>
  <si>
    <t>PremiumPrimer</t>
  </si>
  <si>
    <t>ProfiContact</t>
  </si>
  <si>
    <t>ProTherm</t>
  </si>
  <si>
    <t>1-40</t>
  </si>
  <si>
    <t>UniPrimer</t>
  </si>
  <si>
    <t xml:space="preserve">Vastagság </t>
  </si>
  <si>
    <t>2 mm</t>
  </si>
  <si>
    <t>4 mm</t>
  </si>
  <si>
    <t>openTherm</t>
  </si>
  <si>
    <t>6-25 cm</t>
  </si>
  <si>
    <t>Kül- és beltérben egyaránt használható, cementbázisú, kézi és gépi felhordású hófehér glettanyag 0–3 mm-es vastagságban (akár nullára lehúzható). A W4-es terhelési osztályig nedves helyiségekben is alkalmazható.</t>
  </si>
  <si>
    <t>Manu 4</t>
  </si>
  <si>
    <t>40 kg</t>
  </si>
  <si>
    <t>SanovaVorspritzer (Sanova előfröcskölő)</t>
  </si>
  <si>
    <t>Só- és szulfátálló cementelőfröcskölő az alapfelület előkészítéséhez, valamennyi Sanova rendszer kézi bedolgozására.</t>
  </si>
  <si>
    <t>SanovaFeinputz (Sanova finom vakolat)</t>
  </si>
  <si>
    <t>SanovaPutz L (Sanova könnyű vakolat)</t>
  </si>
  <si>
    <t>50 l</t>
  </si>
  <si>
    <t>SanovaPutz S (Sanova nehéz vakolat)</t>
  </si>
  <si>
    <t>Sanova puffer vakolat</t>
  </si>
  <si>
    <t>Sanova vakolat W</t>
  </si>
  <si>
    <t>Felújító vakolat a WTA előírások szerint, kézi és gépi bedolgozásra. A WTA rendszer felső vakolataként ajánlott.</t>
  </si>
  <si>
    <t>Sanova EinlagenTrassputz (Sanova egyrétegű trassz vakolat)</t>
  </si>
  <si>
    <t>Egyrétegű, szálerősítéses fehér trassz-mész vakolat kézi és gépi feldolgozásra, régi épületek felújítási munkáihoz külső és belső térbe. Könnyű vakolat 1 mm-es szemcsenagysággal.</t>
  </si>
  <si>
    <t>fehér</t>
  </si>
  <si>
    <t>SilikatColor</t>
  </si>
  <si>
    <t>ThermoPutz (Thermo vakolat)</t>
  </si>
  <si>
    <t>40 l</t>
  </si>
  <si>
    <t>0,13 W/mK</t>
  </si>
  <si>
    <t>UniPutz (Uni vakolat)</t>
  </si>
  <si>
    <t>Baumacol FlexTop</t>
  </si>
  <si>
    <t>Baumacol FlexUni</t>
  </si>
  <si>
    <t>Baumacol Proof</t>
  </si>
  <si>
    <t>Baumacol Protect</t>
  </si>
  <si>
    <t>18 kg</t>
  </si>
  <si>
    <t>Baumacol FlexMarmor</t>
  </si>
  <si>
    <t>Baumacol FlexFlow</t>
  </si>
  <si>
    <t>Baumacol Strap</t>
  </si>
  <si>
    <t>Üvegszövet-erősítésű, elasztikus rendszerelem, fal- és padlóhajlatok szigetelésére. Egyszerűen beágyazható kenhető vízszigetelések alkalmazásakor. Vízzáró, lúgálló. 12 cm széles.</t>
  </si>
  <si>
    <t>Baumacol PremiumFuge</t>
  </si>
  <si>
    <t>2 kg</t>
  </si>
  <si>
    <t>Baumacol Silikon</t>
  </si>
  <si>
    <t>Tartósan elasztikus, ecetsavas, szilikonbázisú, penészedésálló tömítőanyag bel- és kültéri felhasználásra. Alkalmazható kerámiaburkolatok dilatációs hézagainak tömítésére, fal- és padlótalálkozások lezárására, valamint csempeburkolatok és szaniterek, kádak és zuhanykabinok találkozása közötti tömítésekre. 20%-ig tartósan nyúlásképes és UV-álló tulajdonságú. A Baumacol Prémium fugázó színeivel megegyező 24 és transzparens színben kapható.</t>
  </si>
  <si>
    <t>Páraáteresztő, fehér színű, ásványi kötőanyagú, por alakú ragasztó a Baumit openTherm hőszigetelő lemezek ragasztásához és tapaszolásához, valamint üvegszövet beágyazásához. Speciálisan a Baumit open Klímahomlokzathoz kifejlesztve.</t>
  </si>
  <si>
    <t xml:space="preserve">A Baumit openTherm homlokzati hőszigetelő lemezek fehér színű, teljes keresztmetszetükben perforált, különlegesen jó páraáteresztő képességű polisztirol lemezek (μ érték=10), speciálisan a Baumit open Klímahomlokzathoz kifejlesztve. Kifejezetten ajánlott alkalmazásuk vegyes- vagy ismeretlen összetételű falazatok utólagos hőszigetelésére. Új építések esetén hatékonyan segítik az építési nedvesség mielőbbi távozását a falazatból.
</t>
  </si>
  <si>
    <t>Feldolgozásra kész általános alapozó, mely az alapfelületek egyenletes nedvszívását és megfelelő tapadását biztosítja. Alkalmazható valamennyi Baumit homlokzati vékonyvakolathoz.</t>
  </si>
  <si>
    <t>Műgyanta kötőanyagú, feldolgozásra kész homlokzati vékonyvakolat. A mechanikai és időjárási igénybevételekkel szemben ellenálló, könnyen felhordható. Alkalmazható bármilyen alapvakolaton és polisztirolos hőszigetelő rendszereken. A Baumit Life színkártya 758 színében kapható.</t>
  </si>
  <si>
    <t>20 kg</t>
  </si>
  <si>
    <t>Univerzális mész-cement vakolat kézi bedolgozásra, mindenféle alapra, kül- és beltéri felhasználásra, alapvakolatként és simítóvakolatként.</t>
  </si>
  <si>
    <t>openContact</t>
  </si>
  <si>
    <t>openReflect</t>
  </si>
  <si>
    <t>SilikatTop, K 1,5</t>
  </si>
  <si>
    <t>SiliconColor</t>
  </si>
  <si>
    <t>openTop, K 1,5</t>
  </si>
  <si>
    <t>1,5 mm</t>
  </si>
  <si>
    <t>GranoporTop, K 1,5</t>
  </si>
  <si>
    <t>Nivello Quattro</t>
  </si>
  <si>
    <t>1–20 mm</t>
  </si>
  <si>
    <t>Nivello Centro</t>
  </si>
  <si>
    <t>5-30 mm</t>
  </si>
  <si>
    <t>Nivello Duo</t>
  </si>
  <si>
    <t>3–10 mm</t>
  </si>
  <si>
    <t>Speciális diszperzió bázisú, oldószermentes, kvarchomokkal dúsított, feldolgozásra kész tapadóhíd. Alkalmazható nem nedvszívó alapfelületeken (pl. meglévő kerámiákra történő burkolásnál), különböző szennyezett aljzatokon, kül- és beltérben egyaránt.</t>
  </si>
  <si>
    <t>Grund</t>
  </si>
  <si>
    <t>Műgyanta kötőanyagú diszperziós alapozó nedvszívó alapfelületek alapozására esztrichek, aljzatkiegyenlítők és csemperagasztók alkalmazása előtt. Jól behatol az aljzatba, kül- és beltérben egyaránt ajánlott.</t>
  </si>
  <si>
    <t>kanna</t>
  </si>
  <si>
    <t xml:space="preserve">SilikonTop, K 1,5 </t>
  </si>
  <si>
    <t>Mész-cement gépi alapvakolat valamennyi belső térbe, beleértve a nedves üzemű helyiségeket is.</t>
  </si>
  <si>
    <t>GlemaBrilliant</t>
  </si>
  <si>
    <t>StarTex</t>
  </si>
  <si>
    <t>fm</t>
  </si>
  <si>
    <t>bála</t>
  </si>
  <si>
    <t>1 bála</t>
  </si>
  <si>
    <t>1 tekercs</t>
  </si>
  <si>
    <t>Baumacol FlexGres</t>
  </si>
  <si>
    <t>MauerMörtel 30 (Falazóhabarcs 30)</t>
  </si>
  <si>
    <t>MPI 25 (GV 25)</t>
  </si>
  <si>
    <t>VorSpritzer 2 mm (Előfröcskölő 2 mm)</t>
  </si>
  <si>
    <t>VorSpritzer 4 mm (Előfröcskölő 4 mm)</t>
  </si>
  <si>
    <t>Esztrich E225</t>
  </si>
  <si>
    <t>Cementes előfröcskölő kézi és gépi bedolgozásra ásványi vakolatalapok előkezeléseként, erősen nedvszívó alapfelületek tapadásához és nedvszívás kiegyenlítéséhez.</t>
  </si>
  <si>
    <t>Hővezetési ellenállás (R[(m²K)/W])</t>
  </si>
  <si>
    <t>kb. 4,5–5,5 kg/m² ragasztáshoz
kb. 4,5–5 kg/m² tapaszoláshoz</t>
  </si>
  <si>
    <t>m²</t>
  </si>
  <si>
    <t>kb. 2,5 kg/m²</t>
  </si>
  <si>
    <t>kb. 0,20-0,25 kg/m²</t>
  </si>
  <si>
    <t>kb.  7 kg/m²</t>
  </si>
  <si>
    <t>kb. 9 kg/m²</t>
  </si>
  <si>
    <t>kb. 20 kg/m²/cm</t>
  </si>
  <si>
    <t>kb. 1,2 kg/m²/mm</t>
  </si>
  <si>
    <t>kb. 16 kg/m²/cm</t>
  </si>
  <si>
    <t>kb. 5 kg/m² 4 mm-es vakolatvastagságnál</t>
  </si>
  <si>
    <t>kb. 0,25 zsák/m²/cm</t>
  </si>
  <si>
    <t>kb. 14 kg/m²/cm</t>
  </si>
  <si>
    <t>kb. 10-11 kg/m²/cm</t>
  </si>
  <si>
    <t>kb. 12,5 kg/m² 1 cm-es vakolatvastagságnál</t>
  </si>
  <si>
    <t>1,5 kg/m², az előírt 2 rétegű felhordásnál</t>
  </si>
  <si>
    <t>3 kg/m² az előírt kétrétegű felhordásnál kb. 1,5 kg/m², rétegvastagságtól függően</t>
  </si>
  <si>
    <t>kb. 1,5 kg/m²/1 mm rétegvastagságnál</t>
  </si>
  <si>
    <t>1,5 kg/m²/mm</t>
  </si>
  <si>
    <t>kb. 0,5 kg/m²</t>
  </si>
  <si>
    <t>kb. 1,5 kg/m²/mm</t>
  </si>
  <si>
    <t>kb. 1,6 kg/m²/mm</t>
  </si>
  <si>
    <t>kb. 0,15-0,20 kg/m²</t>
  </si>
  <si>
    <t>kb. 0,10-0,15 kg/m²</t>
  </si>
  <si>
    <t>kb. 13 kg/m²/cm</t>
  </si>
  <si>
    <t>m³</t>
  </si>
  <si>
    <t>Mennyiségi egység szerinti ár</t>
  </si>
  <si>
    <t>Termék neve</t>
  </si>
  <si>
    <r>
      <t>m</t>
    </r>
    <r>
      <rPr>
        <vertAlign val="superscript"/>
        <sz val="12"/>
        <color theme="1"/>
        <rFont val="Calibri"/>
        <family val="2"/>
        <charset val="238"/>
        <scheme val="minor"/>
      </rPr>
      <t>2</t>
    </r>
  </si>
  <si>
    <t>l</t>
  </si>
  <si>
    <t>14 l</t>
  </si>
  <si>
    <t>1 db</t>
  </si>
  <si>
    <t>kb. 2,4-2,7 m²/zsák</t>
  </si>
  <si>
    <t>kb. 10 m²/vödör</t>
  </si>
  <si>
    <t>Lúgálló erősítő üvegszövetháló nagy felületekre, speciálisan a rendszerhez bevizsgálva. Rácsosztás: kb. 4 x 4 mm.</t>
  </si>
  <si>
    <t>1,1 fm/1 m² felület</t>
  </si>
  <si>
    <t>kb. 45 m²/tekercs</t>
  </si>
  <si>
    <t>kb. 0,20-0,25 kg/m² tapaszolt, kb. 0,4 kg/m² vakolt felületen</t>
  </si>
  <si>
    <r>
      <t>kb. 10 m</t>
    </r>
    <r>
      <rPr>
        <vertAlign val="superscript"/>
        <sz val="12"/>
        <color theme="1"/>
        <rFont val="Calibri"/>
        <family val="2"/>
        <charset val="238"/>
        <scheme val="minor"/>
      </rPr>
      <t>2</t>
    </r>
    <r>
      <rPr>
        <sz val="12"/>
        <color theme="1"/>
        <rFont val="Calibri"/>
        <family val="2"/>
        <scheme val="minor"/>
      </rPr>
      <t>/vödör</t>
    </r>
  </si>
  <si>
    <t>kb. 5,7 m²/zsák</t>
  </si>
  <si>
    <t>kb. 4,4 m²/zsák</t>
  </si>
  <si>
    <t>kb. 17 m²/zsák/mm</t>
  </si>
  <si>
    <r>
      <t>kb. 1,2 m</t>
    </r>
    <r>
      <rPr>
        <vertAlign val="superscript"/>
        <sz val="12"/>
        <color theme="1"/>
        <rFont val="Calibri"/>
        <family val="2"/>
        <charset val="238"/>
        <scheme val="minor"/>
      </rPr>
      <t>2</t>
    </r>
    <r>
      <rPr>
        <sz val="12"/>
        <color theme="1"/>
        <rFont val="Calibri"/>
        <family val="2"/>
        <scheme val="minor"/>
      </rPr>
      <t>/zsák, 2 cm-es vakolatvastagságnál</t>
    </r>
  </si>
  <si>
    <t>kb. 5 kg/m² (50%-os takarással)</t>
  </si>
  <si>
    <t>kb. 8 m²/zsák (50%-os takarással)</t>
  </si>
  <si>
    <r>
      <t>kb. 1 m</t>
    </r>
    <r>
      <rPr>
        <vertAlign val="superscript"/>
        <sz val="12"/>
        <color theme="1"/>
        <rFont val="Calibri"/>
        <family val="2"/>
        <charset val="238"/>
        <scheme val="minor"/>
      </rPr>
      <t>2</t>
    </r>
    <r>
      <rPr>
        <sz val="12"/>
        <color theme="1"/>
        <rFont val="Calibri"/>
        <family val="2"/>
        <scheme val="minor"/>
      </rPr>
      <t>/zsák 4 cm vakolatvastagságnál</t>
    </r>
  </si>
  <si>
    <r>
      <t>kb. 1 m</t>
    </r>
    <r>
      <rPr>
        <vertAlign val="superscript"/>
        <sz val="12"/>
        <color theme="1"/>
        <rFont val="Calibri"/>
        <family val="2"/>
        <charset val="238"/>
        <scheme val="minor"/>
      </rPr>
      <t>2</t>
    </r>
    <r>
      <rPr>
        <sz val="12"/>
        <color theme="1"/>
        <rFont val="Calibri"/>
        <family val="2"/>
        <scheme val="minor"/>
      </rPr>
      <t>/zsák 5 cm vakolatvastagságnál</t>
    </r>
  </si>
  <si>
    <t>kb. 2 m²/zsák 2 cm vakolatvastagságnál</t>
  </si>
  <si>
    <r>
      <t>kb. 1,4 m</t>
    </r>
    <r>
      <rPr>
        <vertAlign val="superscript"/>
        <sz val="12"/>
        <color theme="1"/>
        <rFont val="Calibri"/>
        <family val="2"/>
        <charset val="238"/>
        <scheme val="minor"/>
      </rPr>
      <t>2</t>
    </r>
    <r>
      <rPr>
        <sz val="12"/>
        <color theme="1"/>
        <rFont val="Calibri"/>
        <family val="2"/>
        <scheme val="minor"/>
      </rPr>
      <t>/zsák 2 cm-es vakolatvastagságnál</t>
    </r>
  </si>
  <si>
    <t>kb. 43 m²/vödör</t>
  </si>
  <si>
    <r>
      <t>kb. 1 m²/zsák, kb. 63m</t>
    </r>
    <r>
      <rPr>
        <vertAlign val="superscript"/>
        <sz val="12"/>
        <color theme="1"/>
        <rFont val="Calibri"/>
        <family val="2"/>
        <charset val="238"/>
        <scheme val="minor"/>
      </rPr>
      <t>2</t>
    </r>
    <r>
      <rPr>
        <sz val="12"/>
        <color theme="1"/>
        <rFont val="Calibri"/>
        <family val="2"/>
        <scheme val="minor"/>
      </rPr>
      <t>/m</t>
    </r>
    <r>
      <rPr>
        <vertAlign val="superscript"/>
        <sz val="12"/>
        <color theme="1"/>
        <rFont val="Calibri"/>
        <family val="2"/>
        <charset val="238"/>
        <scheme val="minor"/>
      </rPr>
      <t>3</t>
    </r>
    <r>
      <rPr>
        <sz val="12"/>
        <color theme="1"/>
        <rFont val="Calibri"/>
        <family val="2"/>
        <scheme val="minor"/>
      </rPr>
      <t xml:space="preserve"> 4 cm vakolatvastagságnál</t>
    </r>
  </si>
  <si>
    <t>kb. 2 m²/zsák 1 cm-es vastagságnál</t>
  </si>
  <si>
    <t>3-5 kg/m², burkolat típusától függően</t>
  </si>
  <si>
    <t>Gyorsan kötő beltéri önterülő aljzatkiegyenlítő, amely kiválóan alkalmazható régi és új beltéri felületeken, felújításoknál padlóburkolás előtti kiegyenlítésre. Padlófűtés esetén is. Nagy szilárdságú (C35), pont-terhelhető. Kitűnő alapfelület hideg- és melegburkolatok (laminált lapok, szőnyeg, pvc, linóleum, gumi), ragasztott parkettaburkolatok és műgyantabevonatok alá egyaránt. Járható 2-3 óra múlva. Burkolható 5 mm rétegvastagságig 72 óra múlva. Minden további 1 mm-es rétegvastagság esetén további 24 óra száradási idő szükséges.</t>
  </si>
  <si>
    <t>Gyorsan kötő beltéri önterülő aljzatkiegyenlítő, amely kiválóan alkalmazható régi és új beltéri felületeken, felújításoknál padlóburkolás előtti kiegyenlítésre. Padlófűtés esetén is. Normál szilárdságú (C16). Kitűnő alapfelület hideg- és laminált burkolatok alá egyaránt. Járható 2-3 óra múlva. Burkolható 3 mm-es rétegvastagságig 24 óra elteltével. Minden további 1 mm-es rétegvastagság esetén további 24 óra száradási idő szükséges.</t>
  </si>
  <si>
    <t>kb. 25 liter nedveshabarcs/zsák</t>
  </si>
  <si>
    <t>kb. 3 m²/zsák, 1 cm-es vakolatvastagságnál</t>
  </si>
  <si>
    <t>Basic</t>
  </si>
  <si>
    <t>tubus</t>
  </si>
  <si>
    <t>Kitűnő páraáteresztéssel rendelkező, ásványi kötőanyagú, feldolgozásra kész homlokzati vékonyvakolat, mely elsősorban a Baumit open klímahomlokzat befejező vakolataként került kifejlesztésre. A Baumit Life színkártya 654 színében kapható.</t>
  </si>
  <si>
    <t>kb. 100 m²/vödör</t>
  </si>
  <si>
    <t>Cementbázisú, emelt minőségű por alakú ragasztó Baumit ProTherm, valamint egyéb polisztirol, ásványi és XPS hőszigetelő lemezek ragasztásához és tapaszolásához, valamint üvegszövet beágyazásához. Tapaszként betonfelületekre is alkalmas.</t>
  </si>
  <si>
    <t>kb. 4–5 kg/m2 ragasztáshoz, kb. 3 kg/m2 kiegyenlítő rétegként, kb. 4–5 kg/m2 tapaszoláshoz</t>
  </si>
  <si>
    <t>kb. 2,0-2,3 m²/zsák</t>
  </si>
  <si>
    <t>kb. 0,4 m²/zsák, kb. 10 m²/to, 50 mm-es vastagságnál</t>
  </si>
  <si>
    <t>Természetes fehérségű, felújító rendszereken alkalmazható víztaszító simító vakolat, kézi felhordásra, kül- és beltéri felhasználásra, új épületeknél is.</t>
  </si>
  <si>
    <t>kb. 8 m²/zsák 4 mm vakolatvastagságnál</t>
  </si>
  <si>
    <t>Könnyű felújító vakolat hőszigetelő és víztaszító tulajdonságokkal kézi bedolgozáshoz, kül- és beltéri felhasználásra.</t>
  </si>
  <si>
    <t>Víztaszító felújító vakolat kézi és gépi bedolgozásra, kül- és beltéri felhasználásra, nedves, nagyobb mechanikai igénybevételnek kitett falazatokra, lábazati térben is, új és régi épületeknél.</t>
  </si>
  <si>
    <t>Légpórusos alapvakolat a WTA előírások szerint, kézi bedolgozásra. A WTA rendszer alsó vakolataként ajánlott.</t>
  </si>
  <si>
    <t>Ásványi (káli-vízüveg) kötőanyagú, feldolgozásra kész homlokzati vékonyvakolat. Kiváló páraáteresztése és természetes összetevői miatt kifejezetten ajánlott a Star ásványi hőszigetelő rendszerre és a Sanova felújító vakolatokra. A Baumit Life színkártya 654 színében kapható.</t>
  </si>
  <si>
    <t>Káli-vízüveg kötőanyagú, ásványi homlokzatfesték kül- és beltéri felhasználásra. Kiváló páraáteresztésének köszönhetően kifejezetten ajánlott Sanova felújító vakolatok befejező rétegeként. Rétegfelépítés: alapozás: 20% vízzel hígítva, festés: hígítatlanul.
A Baumit Life színkártya 654 színében kapható.</t>
  </si>
  <si>
    <t>Gyárilag kevert, duzzasztott perlitet tartalmazó, hőszigetelő alapvakolat ásványi, előfröcskölt alapfelületekre kézi bedolgozással, kül- és beltéri felhasználásra.</t>
  </si>
  <si>
    <t>Cementbázisú, víz- és fagyálló, vékonyágyas burkolatragasztó anyag, csempék és mázas kerámialapok ragasztásához normál terhelésnél, beltérben.</t>
  </si>
  <si>
    <t>Cementbázisú, víz- és fagyálló, flexibilis, alakváltozásra képes, intenzív hő- és statikai terhelésnek ellenálló, vékonyágyas burkolatragasztó anyag, csempék és mázas kerámialapok, greslapok, kőporcelán lapok és mozaikok ragasztására kiemelten fokozott igénybevételű alapfelületeken, pl. padlófűtés, kenhető vízszigetelés, erkélyek, teraszok, medencék, meglévő burkolatok. Nagyméretű lapok esetén kiemelten ajánlott, kül- és beltéri felületeken.</t>
  </si>
  <si>
    <t>Cementbázisú, víz- és fagyálló, flexibilis, hő- és statikai terhelésnek ellenálló, vékonyágyas burkolatragasztó anyag, csempék és mázas kerámialapok, greslapok, kőporcelán lapok és mozaikok ragasztására fokozott igénybevételű alapfelületeken, pl. padlófűtés, kenhető vízszigetelés, erkélyek, teraszok, medencék. Nagyobb méretű lapok esetén is ajánlott, kül- és beltéri felületeken.</t>
  </si>
  <si>
    <t>Oldószermentes, diszperziós, színezett, egykomponensű, tartósan elasztikus, varrat- és fugamentes üzemi víz elleni szigetelés. Közvetlenül beépíthető az épített zuhanyozók, zuhanyozófülkék és általánosan fürdőszobák, valamint konyhák kerámiaburkolatai alatt. Hengerelhető, illetve glettelhető. Beltéri felhasználásra.</t>
  </si>
  <si>
    <t>Cementbázisú, hidraulikusan kötő, oldószermentes, rugalmas, egykomponensű anyag, varrat és fugamentes szigetelésekhez, közvetlenül beépíthető a bel- és kültéri kerámiaburkolatok alatt. Glettelhető, illetve simítható.</t>
  </si>
  <si>
    <t>Cementbázisú, fehér színű, víz- és fagyálló, flexibilis, alakváltozásra képes, intenzív hő- és statikai terhelésnek ellenálló, vastagágyas (max. 20 mm) burkolatragasztó anyag, csempék és mázas kerámialapok, greslapok, kőporcelán lapok és mozaikok, üvegmozaikok, természetes és műkövek ragasztására kiemelten fokozott igénybevételű alapfelületeken, pl. padlófűtés, kenhető vízszigetelés, erkélyek, teraszok, medencék, meglévő burkolatok. Nagyméretű, vastag és nehéz lapok esetén kiemelten ajánlott, kül- és beltéri felületeken.</t>
  </si>
  <si>
    <t>Folyékonyágyas, azaz teljes hátoldali fedettséget biztosító, nagy rugalmasságú, cementbázisú, víz- és fagyálló, emelt minőségű, hidraulikus kötésű, középágyazású (max. 20 mm) flexibilis ragasztóhabarcs, hosszú nyitott idővel. Különösen ajánlott közepes és nagyméretű lapok ragasztásához. Alkalmas nagy mechanikai, termodinamikai terhelésnek kitett (pl. padlófűtéshez, teraszokra, erkélyekre) helyekre, meglévő lapokra történő ragasztásához is, kül- és beltéri felületeken.</t>
  </si>
  <si>
    <t>Cementbázisú, víz- és fagyálló, flexibilis, vékonyágyas burkolatragasztó anyag, csempék és mázas kerámialapok, greslapok, kőporcelán lapok és mozaikok ragasztására fokozott igénybevételű alapfelületeken, pl. padlófűtés, kenhető vízszigetelés esetén, 30x30-as lapméretig, beltéri- és olyan kültéri felületeken, ahol jelentős hőmérséklet-ingadozás nem lép fel.</t>
  </si>
  <si>
    <t>Preciso</t>
  </si>
  <si>
    <t>Cementbázisú, hidraulikusan kötő, víztaszító, flexibilis fugázóanyag, 1-8 mm közötti fugaszélességhez, bel- és kültéri felhasználásra. Burkolólapok közötti fugafelületekhez, falon és padlón egyaránt. 24 színben kapható, gyöngyfény hatású, repedésmentes kötés. Az anyagigény a burkolólap méretétől és a fugaszélességétől függően változhat. A pontos számításhoz elérhető a Baumacol Prémium fugázó anyagszükséglet-alkalmazás a fugakalkulator.hu oldalon.</t>
  </si>
  <si>
    <t>Gyorsan kötő beltéri önterülő aljzatkiegyenlítő, amely kiválóan alkalmazható régi és új beltéri felületeken, felújításoknál padlóburkolás előtti kiegyenlítésre. Padlófűtés esetén is alkalmazható. Emelt szilárdságú (C20), pont-terhelhető. Kitűnő alapfelület hideg- és melegburkolatok (laminált lapok, szőnyeg, pvc, linóleum, gumi) alá egyaránt. Járható 2-3 óra múlva. Burkolható 3 mm-es rétegvastagságig 24 óra elteltével. Minden további 1 mm-es rétegvastagság esetén további 24 óra száradási idő szükséges.</t>
  </si>
  <si>
    <t>Szilikongyanta kötőanyagú, páraáteresztő homlokzatfesték, mely régi homlokzati vakolatok átfestésére is ajánlott. Rétegfelépítés: alapozás: 20% vízzel hígítva, festés: hígítatlanul.
A Baumit Life színkártya 654 színében kapható.</t>
  </si>
  <si>
    <t>Emelt minőségű, szilikongyanta kötőanyagú, feldolgozásra kész homlokzati vékonyvakolat. Kiváló vízlepergető hatású, jó páraáteresztő és rugalmas. A Star EPS rendszer ideális vakolata.
A Baumit Life színkártya 654 színében kapható.</t>
  </si>
  <si>
    <t>Egyszerű statikai követelményeknek megfelelő, gyárilag kevert mész-cement habarcs (MSZ 998-2 szerint M2, M5). A jól hőszigetelő falazóelemekhez a ThermoMörtel 50 habarcsot javasoljuk.</t>
  </si>
  <si>
    <t>NETTÓ Egységár/ mennyiségi egység</t>
  </si>
  <si>
    <t>kb. 1,6 kg szárazhabarcs/ 1 liter nedveshabarcs</t>
  </si>
  <si>
    <t>A Baumit openReflect homlokzati hőszigetelő lemezek ezüstszürke színű, teljes keresztmetszetükben perforált, különlegesen jó hőszigetelő és páraáteresztő képességű polisztirollemezek (μ érték = 10) grafitőrleménnyel, speciálisan a Baumit open Klímahomlokzathoz kifejlesztve. A lemezek frontoldala felületkezelt, funkciója, hogy kivitelezéskor ne melegedjen át a napsugárzás hatására a sötét színű grafitőrleményt tartalmazó lemez.</t>
  </si>
  <si>
    <t>Emelt minőségű, kiváló fedőképességű, feldolgozásra kész alapozó, amely ajánlott nedvszívás-kiegyenlítő és tapadás-elősegítő rétegként bármely Baumit vékonyvakolat alá. Kifejezetten javasolt a Baumit PuraTop, NanoporTop és openTop vakolatok alapozójaként.</t>
  </si>
  <si>
    <t>A Baumit EPS homlokzati hőszigetelő lemez fehér színű, expandált polisztirol, kitűnő hőszigetelő tulajdonságokkal.</t>
  </si>
  <si>
    <t>kb. 100 m²/vödör tapaszolt, kb. 50 m²/vödör vakolt felületen</t>
  </si>
  <si>
    <t>Cementesztrich (MSZ EN 13813 CT-C20-F5) úsztatott-, csúszó- és kötőesztrich készítéséhez, padlófűtéshez is megfelelő. Minden burkolat alatt alkalmas az aljzatképzésre. Vastagsága: min. 35 mm, igénybevételtől függően.</t>
  </si>
  <si>
    <t>Mész-cement alapvakolat, hagyományosan kézi felhordásra, durván lehúzva kül- és beltéri felhasználásra.</t>
  </si>
  <si>
    <t>kb. 1,2 m²/zsák 2 cm-es vakolatvastagságnál</t>
  </si>
  <si>
    <t>l/kg</t>
  </si>
  <si>
    <r>
      <t>kb. 0,32 l/m</t>
    </r>
    <r>
      <rPr>
        <vertAlign val="superscript"/>
        <sz val="12"/>
        <color theme="1"/>
        <rFont val="Calibri"/>
        <family val="2"/>
        <charset val="238"/>
        <scheme val="minor"/>
      </rPr>
      <t xml:space="preserve">2 </t>
    </r>
    <r>
      <rPr>
        <sz val="12"/>
        <color theme="1"/>
        <rFont val="Calibri"/>
        <family val="2"/>
        <scheme val="minor"/>
      </rPr>
      <t>beleértve az alapozást is</t>
    </r>
  </si>
  <si>
    <t>Cementbázisú javítóanyag, amely 2-30 mm rétegvastagságban hordható fel. Állékony (tixotrop) tulajdonságú, aljzatok, oldalfalakhoz, betonfelületek, lépcsők javításához. Kül- és beltéri felhasználásra. 48 óra múlva burkolható.</t>
  </si>
  <si>
    <t>10 fm</t>
  </si>
  <si>
    <t>kartus</t>
  </si>
  <si>
    <t>1 kartus/10 fm tömítésére/5 mm-es fuga szélességnél</t>
  </si>
  <si>
    <r>
      <t>kb. 0,32 l/m²</t>
    </r>
    <r>
      <rPr>
        <sz val="12"/>
        <color theme="1"/>
        <rFont val="Calibri"/>
        <family val="2"/>
        <scheme val="minor"/>
      </rPr>
      <t xml:space="preserve"> beleértve az alapozást is</t>
    </r>
  </si>
  <si>
    <t>SuperPrimer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</si>
</sst>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_F_t"/>
    <numFmt numFmtId="165" formatCode="#,##0\ &quot;Ft&quot;"/>
    <numFmt numFmtId="167" formatCode="#,##0.00\ &quot;Ft&quot;"/>
  </numFmts>
  <fonts count="5" x14ac:knownFonts="1">
    <font>
      <sz val="12"/>
      <color theme="1"/>
      <name val="Calibri"/>
      <family val="2"/>
      <scheme val="minor"/>
    </font>
    <font>
      <b/>
      <sz val="12"/>
      <color theme="1"/>
      <name val="Calibri"/>
      <family val="2"/>
      <scheme val="minor"/>
    </font>
    <font>
      <sz val="12"/>
      <color theme="1"/>
      <name val="Calibri"/>
      <family val="2"/>
      <charset val="238"/>
      <scheme val="minor"/>
    </font>
    <font>
      <sz val="12"/>
      <name val="Calibri"/>
      <family val="2"/>
      <scheme val="minor"/>
    </font>
    <font>
      <vertAlign val="superscript"/>
      <sz val="12"/>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left" vertical="center" wrapText="1"/>
    </xf>
    <xf numFmtId="49" fontId="0" fillId="0" borderId="0" xfId="0" applyNumberFormat="1" applyAlignment="1">
      <alignment horizontal="left" vertical="center"/>
    </xf>
    <xf numFmtId="164" fontId="0" fillId="0" borderId="0" xfId="0" applyNumberFormat="1" applyAlignment="1">
      <alignment horizontal="left" vertical="center"/>
    </xf>
    <xf numFmtId="0" fontId="2" fillId="0" borderId="0" xfId="0" applyFont="1" applyAlignment="1">
      <alignment horizontal="left" vertical="center"/>
    </xf>
    <xf numFmtId="0" fontId="0" fillId="0" borderId="0" xfId="0" applyAlignment="1">
      <alignment horizontal="left" vertical="top" wrapText="1"/>
    </xf>
    <xf numFmtId="0" fontId="0" fillId="0" borderId="0" xfId="0" applyFill="1" applyAlignment="1">
      <alignment horizontal="left" vertical="center"/>
    </xf>
    <xf numFmtId="0" fontId="3" fillId="0" borderId="0" xfId="0" applyFont="1" applyAlignment="1">
      <alignment horizontal="left" vertical="center"/>
    </xf>
    <xf numFmtId="165" fontId="0" fillId="0" borderId="0" xfId="0" applyNumberFormat="1" applyAlignment="1">
      <alignment horizontal="left" vertical="center"/>
    </xf>
    <xf numFmtId="0" fontId="1" fillId="0" borderId="0" xfId="0" applyFont="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center" wrapText="1"/>
    </xf>
    <xf numFmtId="0" fontId="2" fillId="0" borderId="0" xfId="0" applyFont="1" applyFill="1" applyAlignment="1">
      <alignment horizontal="left" vertical="center"/>
    </xf>
    <xf numFmtId="165" fontId="0" fillId="0" borderId="0" xfId="0" applyNumberFormat="1" applyFill="1" applyAlignment="1">
      <alignment horizontal="left" vertical="center"/>
    </xf>
    <xf numFmtId="0" fontId="3" fillId="0" borderId="0" xfId="0" applyFont="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165" fontId="0" fillId="0" borderId="0" xfId="0" applyNumberForma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left" vertical="center"/>
    </xf>
    <xf numFmtId="167" fontId="0" fillId="0" borderId="0" xfId="0" applyNumberFormat="1" applyFill="1" applyAlignment="1">
      <alignment horizontal="left" vertical="center"/>
    </xf>
    <xf numFmtId="167" fontId="0" fillId="0" borderId="0" xfId="0" applyNumberFormat="1" applyAlignment="1">
      <alignment horizontal="left" vertical="center"/>
    </xf>
  </cellXfs>
  <cellStyles count="1">
    <cellStyle name="Normá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zoomScaleNormal="100" workbookViewId="0">
      <pane xSplit="2" ySplit="1" topLeftCell="C2" activePane="bottomRight" state="frozen"/>
      <selection pane="topRight" activeCell="D1" sqref="D1"/>
      <selection pane="bottomLeft" activeCell="A2" sqref="A2"/>
      <selection pane="bottomRight" activeCell="E43" sqref="E43"/>
    </sheetView>
  </sheetViews>
  <sheetFormatPr defaultColWidth="10.875" defaultRowHeight="32.1" customHeight="1" x14ac:dyDescent="0.25"/>
  <cols>
    <col min="1" max="1" width="9.875" style="1" customWidth="1"/>
    <col min="2" max="2" width="19.125" style="1" customWidth="1"/>
    <col min="3" max="3" width="81.625" style="1" customWidth="1"/>
    <col min="4" max="4" width="10.875" style="1" customWidth="1"/>
    <col min="5" max="5" width="17.25" style="1" customWidth="1"/>
    <col min="6" max="6" width="17.5" style="23" customWidth="1"/>
    <col min="7" max="7" width="11.625" style="8" customWidth="1"/>
    <col min="8" max="8" width="18.125" style="1" customWidth="1"/>
    <col min="9" max="9" width="16.5" style="8" customWidth="1"/>
    <col min="10" max="10" width="21.625" style="8" customWidth="1"/>
    <col min="11" max="11" width="25.875" style="8" customWidth="1"/>
    <col min="12" max="12" width="30.125" style="1" hidden="1" customWidth="1"/>
    <col min="13" max="13" width="21.5" style="1" hidden="1" customWidth="1"/>
    <col min="14" max="14" width="24" style="1" hidden="1" customWidth="1"/>
    <col min="15" max="16" width="10.875" style="1" hidden="1" customWidth="1"/>
    <col min="17" max="16384" width="10.875" style="1"/>
  </cols>
  <sheetData>
    <row r="1" spans="1:16" s="2" customFormat="1" ht="32.1" customHeight="1" x14ac:dyDescent="0.25">
      <c r="A1" s="2" t="s">
        <v>4</v>
      </c>
      <c r="B1" s="2" t="s">
        <v>129</v>
      </c>
      <c r="C1" s="2" t="s">
        <v>13</v>
      </c>
      <c r="D1" s="11" t="s">
        <v>0</v>
      </c>
      <c r="E1" s="11" t="s">
        <v>189</v>
      </c>
      <c r="F1" s="20" t="s">
        <v>128</v>
      </c>
      <c r="G1" s="12" t="s">
        <v>1</v>
      </c>
      <c r="H1" s="11" t="s">
        <v>2</v>
      </c>
      <c r="I1" s="19" t="s">
        <v>3</v>
      </c>
      <c r="J1" s="12" t="s">
        <v>5</v>
      </c>
      <c r="K1" s="12" t="s">
        <v>12</v>
      </c>
      <c r="L1" s="2" t="s">
        <v>102</v>
      </c>
      <c r="M1" s="2" t="s">
        <v>26</v>
      </c>
      <c r="N1" s="2" t="s">
        <v>16</v>
      </c>
      <c r="O1" s="2" t="s">
        <v>7</v>
      </c>
      <c r="P1" s="2" t="s">
        <v>8</v>
      </c>
    </row>
    <row r="2" spans="1:16" ht="63" x14ac:dyDescent="0.25">
      <c r="A2" s="1" t="s">
        <v>9</v>
      </c>
      <c r="B2" s="1" t="s">
        <v>70</v>
      </c>
      <c r="C2" s="7" t="s">
        <v>64</v>
      </c>
      <c r="D2" s="1" t="s">
        <v>10</v>
      </c>
      <c r="E2" s="10">
        <v>187</v>
      </c>
      <c r="F2" s="21">
        <f>25*E2</f>
        <v>4675</v>
      </c>
      <c r="G2" s="8" t="s">
        <v>11</v>
      </c>
      <c r="H2" s="1" t="s">
        <v>14</v>
      </c>
      <c r="I2" s="8" t="s">
        <v>11</v>
      </c>
      <c r="J2" s="13" t="s">
        <v>103</v>
      </c>
      <c r="K2" s="14" t="s">
        <v>134</v>
      </c>
    </row>
    <row r="3" spans="1:16" ht="80.25" customHeight="1" x14ac:dyDescent="0.25">
      <c r="A3" s="1" t="s">
        <v>9</v>
      </c>
      <c r="B3" s="1" t="s">
        <v>71</v>
      </c>
      <c r="C3" s="7" t="s">
        <v>191</v>
      </c>
      <c r="D3" s="1" t="s">
        <v>130</v>
      </c>
      <c r="E3" s="17">
        <v>2112</v>
      </c>
      <c r="F3" s="21">
        <f>E3*2.5</f>
        <v>5280</v>
      </c>
      <c r="G3" s="8" t="s">
        <v>92</v>
      </c>
      <c r="H3" s="8" t="s">
        <v>93</v>
      </c>
      <c r="I3" s="8" t="s">
        <v>92</v>
      </c>
      <c r="L3" s="1">
        <v>3.1E-2</v>
      </c>
      <c r="M3" s="4" t="s">
        <v>15</v>
      </c>
      <c r="N3" s="1" t="s">
        <v>17</v>
      </c>
    </row>
    <row r="4" spans="1:16" ht="78.75" customHeight="1" x14ac:dyDescent="0.25">
      <c r="A4" s="1" t="s">
        <v>9</v>
      </c>
      <c r="B4" s="1" t="s">
        <v>29</v>
      </c>
      <c r="C4" s="7" t="s">
        <v>65</v>
      </c>
      <c r="D4" s="1" t="s">
        <v>127</v>
      </c>
      <c r="E4" s="17">
        <v>17402</v>
      </c>
      <c r="F4" s="21">
        <f>(E4/10)*2.5</f>
        <v>4350.5</v>
      </c>
      <c r="G4" s="8" t="s">
        <v>92</v>
      </c>
      <c r="H4" s="8" t="s">
        <v>93</v>
      </c>
      <c r="I4" s="8" t="s">
        <v>92</v>
      </c>
      <c r="L4" s="5">
        <v>0.04</v>
      </c>
      <c r="M4" s="4" t="s">
        <v>30</v>
      </c>
      <c r="N4" s="1" t="s">
        <v>17</v>
      </c>
    </row>
    <row r="5" spans="1:16" ht="50.25" customHeight="1" x14ac:dyDescent="0.25">
      <c r="A5" s="1" t="s">
        <v>9</v>
      </c>
      <c r="B5" s="1" t="s">
        <v>74</v>
      </c>
      <c r="C5" s="7" t="s">
        <v>161</v>
      </c>
      <c r="D5" s="1" t="s">
        <v>10</v>
      </c>
      <c r="E5" s="10">
        <v>725</v>
      </c>
      <c r="F5" s="21">
        <f>25*E5</f>
        <v>18125</v>
      </c>
      <c r="G5" s="8" t="s">
        <v>18</v>
      </c>
      <c r="H5" s="1" t="s">
        <v>14</v>
      </c>
      <c r="I5" s="8" t="s">
        <v>18</v>
      </c>
      <c r="J5" s="8" t="s">
        <v>105</v>
      </c>
      <c r="K5" s="8" t="s">
        <v>135</v>
      </c>
      <c r="L5" s="5"/>
      <c r="M5" s="4" t="s">
        <v>75</v>
      </c>
      <c r="O5" s="1" t="s">
        <v>45</v>
      </c>
    </row>
    <row r="6" spans="1:16" ht="47.25" x14ac:dyDescent="0.25">
      <c r="A6" s="1" t="s">
        <v>9</v>
      </c>
      <c r="B6" s="1" t="s">
        <v>21</v>
      </c>
      <c r="C6" s="7" t="s">
        <v>192</v>
      </c>
      <c r="D6" s="1" t="s">
        <v>10</v>
      </c>
      <c r="E6" s="10">
        <v>1264</v>
      </c>
      <c r="F6" s="21">
        <f>20*E6</f>
        <v>25280</v>
      </c>
      <c r="G6" s="8" t="s">
        <v>18</v>
      </c>
      <c r="H6" s="1" t="s">
        <v>68</v>
      </c>
      <c r="I6" s="8" t="s">
        <v>18</v>
      </c>
      <c r="J6" s="8" t="s">
        <v>106</v>
      </c>
      <c r="K6" s="8" t="s">
        <v>162</v>
      </c>
    </row>
    <row r="7" spans="1:16" ht="31.5" x14ac:dyDescent="0.25">
      <c r="A7" s="1" t="s">
        <v>9</v>
      </c>
      <c r="B7" s="1" t="s">
        <v>90</v>
      </c>
      <c r="C7" s="7" t="s">
        <v>136</v>
      </c>
      <c r="D7" s="1" t="s">
        <v>104</v>
      </c>
      <c r="E7" s="17">
        <v>254</v>
      </c>
      <c r="F7" s="21">
        <f>50*E7</f>
        <v>12700</v>
      </c>
      <c r="G7" s="8" t="s">
        <v>19</v>
      </c>
      <c r="H7" s="1" t="s">
        <v>94</v>
      </c>
      <c r="I7" s="8" t="s">
        <v>19</v>
      </c>
      <c r="J7" s="8" t="s">
        <v>137</v>
      </c>
      <c r="K7" s="8" t="s">
        <v>138</v>
      </c>
      <c r="P7" s="1" t="s">
        <v>20</v>
      </c>
    </row>
    <row r="8" spans="1:16" ht="78.75" x14ac:dyDescent="0.25">
      <c r="A8" s="1" t="s">
        <v>9</v>
      </c>
      <c r="B8" s="1" t="s">
        <v>22</v>
      </c>
      <c r="C8" s="7" t="s">
        <v>163</v>
      </c>
      <c r="D8" s="1" t="s">
        <v>10</v>
      </c>
      <c r="E8" s="10">
        <v>110</v>
      </c>
      <c r="F8" s="21">
        <f>25*E8</f>
        <v>2750</v>
      </c>
      <c r="G8" s="8" t="s">
        <v>11</v>
      </c>
      <c r="H8" s="1" t="s">
        <v>14</v>
      </c>
      <c r="I8" s="8" t="s">
        <v>11</v>
      </c>
      <c r="J8" s="15" t="s">
        <v>164</v>
      </c>
      <c r="K8" s="8" t="s">
        <v>165</v>
      </c>
    </row>
    <row r="9" spans="1:16" ht="32.1" customHeight="1" x14ac:dyDescent="0.25">
      <c r="A9" s="1" t="s">
        <v>9</v>
      </c>
      <c r="B9" s="1" t="s">
        <v>23</v>
      </c>
      <c r="C9" s="3" t="s">
        <v>193</v>
      </c>
      <c r="D9" s="8" t="s">
        <v>127</v>
      </c>
      <c r="E9" s="17">
        <v>14102</v>
      </c>
      <c r="F9" s="21">
        <f>(E9/10)*2.5</f>
        <v>3525.5</v>
      </c>
      <c r="G9" s="8" t="s">
        <v>92</v>
      </c>
      <c r="H9" s="1" t="s">
        <v>93</v>
      </c>
      <c r="I9" s="8" t="s">
        <v>92</v>
      </c>
      <c r="L9" s="1">
        <v>3.9E-2</v>
      </c>
      <c r="M9" s="1" t="s">
        <v>24</v>
      </c>
      <c r="N9" s="1" t="s">
        <v>17</v>
      </c>
    </row>
    <row r="10" spans="1:16" ht="47.25" x14ac:dyDescent="0.25">
      <c r="A10" s="1" t="s">
        <v>9</v>
      </c>
      <c r="B10" s="1" t="s">
        <v>25</v>
      </c>
      <c r="C10" s="3" t="s">
        <v>66</v>
      </c>
      <c r="D10" s="1" t="s">
        <v>10</v>
      </c>
      <c r="E10" s="10">
        <v>942</v>
      </c>
      <c r="F10" s="21">
        <f>25*E10</f>
        <v>23550</v>
      </c>
      <c r="G10" s="8" t="s">
        <v>18</v>
      </c>
      <c r="H10" s="1" t="s">
        <v>68</v>
      </c>
      <c r="I10" s="8" t="s">
        <v>18</v>
      </c>
      <c r="J10" s="15" t="s">
        <v>139</v>
      </c>
      <c r="K10" s="15" t="s">
        <v>194</v>
      </c>
    </row>
    <row r="11" spans="1:16" ht="53.25" customHeight="1" x14ac:dyDescent="0.25">
      <c r="A11" s="1" t="s">
        <v>9</v>
      </c>
      <c r="B11" s="1" t="s">
        <v>76</v>
      </c>
      <c r="C11" s="7" t="s">
        <v>67</v>
      </c>
      <c r="D11" s="1" t="s">
        <v>10</v>
      </c>
      <c r="E11" s="10">
        <v>660</v>
      </c>
      <c r="F11" s="21">
        <f>25*E11</f>
        <v>16500</v>
      </c>
      <c r="G11" s="8" t="s">
        <v>18</v>
      </c>
      <c r="H11" s="1" t="s">
        <v>14</v>
      </c>
      <c r="I11" s="8" t="s">
        <v>18</v>
      </c>
      <c r="J11" s="8" t="s">
        <v>105</v>
      </c>
      <c r="K11" s="8" t="s">
        <v>140</v>
      </c>
      <c r="M11" s="1" t="s">
        <v>75</v>
      </c>
      <c r="O11" s="1" t="s">
        <v>45</v>
      </c>
    </row>
    <row r="12" spans="1:16" ht="32.1" customHeight="1" x14ac:dyDescent="0.25">
      <c r="A12" s="1" t="s">
        <v>9</v>
      </c>
      <c r="B12" s="18" t="s">
        <v>98</v>
      </c>
      <c r="C12" s="3" t="s">
        <v>101</v>
      </c>
      <c r="D12" s="8" t="s">
        <v>10</v>
      </c>
      <c r="E12" s="24">
        <v>62.49</v>
      </c>
      <c r="F12" s="21">
        <f>40*E12</f>
        <v>2499.6</v>
      </c>
      <c r="G12" s="8" t="s">
        <v>11</v>
      </c>
      <c r="H12" s="1" t="s">
        <v>33</v>
      </c>
      <c r="I12" s="8" t="s">
        <v>11</v>
      </c>
      <c r="J12" s="8" t="s">
        <v>107</v>
      </c>
      <c r="K12" s="8" t="s">
        <v>141</v>
      </c>
      <c r="M12" s="1" t="s">
        <v>27</v>
      </c>
    </row>
    <row r="13" spans="1:16" ht="32.1" customHeight="1" x14ac:dyDescent="0.25">
      <c r="A13" s="1" t="s">
        <v>9</v>
      </c>
      <c r="B13" s="18" t="s">
        <v>99</v>
      </c>
      <c r="C13" s="3" t="s">
        <v>101</v>
      </c>
      <c r="D13" s="8" t="s">
        <v>10</v>
      </c>
      <c r="E13" s="24">
        <v>61.05</v>
      </c>
      <c r="F13" s="21">
        <f>40*E13</f>
        <v>2442</v>
      </c>
      <c r="G13" s="8" t="s">
        <v>11</v>
      </c>
      <c r="H13" s="1" t="s">
        <v>33</v>
      </c>
      <c r="I13" s="8" t="s">
        <v>11</v>
      </c>
      <c r="J13" s="8" t="s">
        <v>108</v>
      </c>
      <c r="K13" s="8" t="s">
        <v>142</v>
      </c>
      <c r="M13" s="1" t="s">
        <v>28</v>
      </c>
    </row>
    <row r="14" spans="1:16" ht="47.25" customHeight="1" x14ac:dyDescent="0.25">
      <c r="A14" s="1" t="s">
        <v>9</v>
      </c>
      <c r="B14" s="9" t="s">
        <v>100</v>
      </c>
      <c r="C14" s="3" t="s">
        <v>195</v>
      </c>
      <c r="D14" s="8" t="s">
        <v>10</v>
      </c>
      <c r="E14" s="24">
        <v>35.35</v>
      </c>
      <c r="F14" s="21">
        <f>40*E14</f>
        <v>1414</v>
      </c>
      <c r="G14" s="8" t="s">
        <v>11</v>
      </c>
      <c r="H14" s="1" t="s">
        <v>33</v>
      </c>
      <c r="I14" s="8" t="s">
        <v>11</v>
      </c>
      <c r="J14" s="8" t="s">
        <v>109</v>
      </c>
      <c r="K14" s="15" t="s">
        <v>166</v>
      </c>
    </row>
    <row r="15" spans="1:16" ht="51.75" customHeight="1" x14ac:dyDescent="0.25">
      <c r="A15" s="1" t="s">
        <v>9</v>
      </c>
      <c r="B15" s="1" t="s">
        <v>89</v>
      </c>
      <c r="C15" s="3" t="s">
        <v>31</v>
      </c>
      <c r="D15" s="1" t="s">
        <v>10</v>
      </c>
      <c r="E15" s="10">
        <v>203</v>
      </c>
      <c r="F15" s="21">
        <f>20*E15</f>
        <v>4060</v>
      </c>
      <c r="G15" s="8" t="s">
        <v>11</v>
      </c>
      <c r="H15" s="1" t="s">
        <v>68</v>
      </c>
      <c r="I15" s="8" t="s">
        <v>11</v>
      </c>
      <c r="J15" s="8" t="s">
        <v>110</v>
      </c>
      <c r="K15" s="8" t="s">
        <v>143</v>
      </c>
    </row>
    <row r="16" spans="1:16" ht="33.75" x14ac:dyDescent="0.25">
      <c r="A16" s="1" t="s">
        <v>9</v>
      </c>
      <c r="B16" s="9" t="s">
        <v>32</v>
      </c>
      <c r="C16" s="3" t="s">
        <v>196</v>
      </c>
      <c r="D16" s="8" t="s">
        <v>10</v>
      </c>
      <c r="E16" s="24">
        <v>47.9</v>
      </c>
      <c r="F16" s="21">
        <f>40*E16</f>
        <v>1916</v>
      </c>
      <c r="G16" s="8" t="s">
        <v>11</v>
      </c>
      <c r="H16" s="1" t="s">
        <v>33</v>
      </c>
      <c r="I16" s="8" t="s">
        <v>11</v>
      </c>
      <c r="J16" s="8" t="s">
        <v>111</v>
      </c>
      <c r="K16" s="15" t="s">
        <v>144</v>
      </c>
    </row>
    <row r="17" spans="1:15" ht="31.5" x14ac:dyDescent="0.25">
      <c r="A17" s="1" t="s">
        <v>9</v>
      </c>
      <c r="B17" s="3" t="s">
        <v>34</v>
      </c>
      <c r="C17" s="3" t="s">
        <v>35</v>
      </c>
      <c r="D17" s="1" t="s">
        <v>10</v>
      </c>
      <c r="E17" s="10">
        <v>112</v>
      </c>
      <c r="F17" s="21">
        <f>40*E17</f>
        <v>4480</v>
      </c>
      <c r="G17" s="8" t="s">
        <v>11</v>
      </c>
      <c r="H17" s="1" t="s">
        <v>33</v>
      </c>
      <c r="I17" s="8" t="s">
        <v>11</v>
      </c>
      <c r="J17" s="15" t="s">
        <v>145</v>
      </c>
      <c r="K17" s="13" t="s">
        <v>146</v>
      </c>
    </row>
    <row r="18" spans="1:15" ht="32.1" customHeight="1" x14ac:dyDescent="0.25">
      <c r="A18" s="1" t="s">
        <v>9</v>
      </c>
      <c r="B18" s="3" t="s">
        <v>36</v>
      </c>
      <c r="C18" s="3" t="s">
        <v>167</v>
      </c>
      <c r="D18" s="1" t="s">
        <v>10</v>
      </c>
      <c r="E18" s="10">
        <v>102</v>
      </c>
      <c r="F18" s="21">
        <f>40*E18</f>
        <v>4080</v>
      </c>
      <c r="G18" s="8" t="s">
        <v>11</v>
      </c>
      <c r="H18" s="1" t="s">
        <v>33</v>
      </c>
      <c r="I18" s="8" t="s">
        <v>11</v>
      </c>
      <c r="J18" s="15" t="s">
        <v>112</v>
      </c>
      <c r="K18" s="15" t="s">
        <v>168</v>
      </c>
    </row>
    <row r="19" spans="1:15" ht="32.1" customHeight="1" x14ac:dyDescent="0.25">
      <c r="A19" s="1" t="s">
        <v>9</v>
      </c>
      <c r="B19" s="3" t="s">
        <v>37</v>
      </c>
      <c r="C19" s="3" t="s">
        <v>169</v>
      </c>
      <c r="D19" s="8" t="s">
        <v>131</v>
      </c>
      <c r="E19" s="17">
        <v>120</v>
      </c>
      <c r="F19" s="21">
        <f>E19*50</f>
        <v>6000</v>
      </c>
      <c r="G19" s="8" t="s">
        <v>11</v>
      </c>
      <c r="H19" s="1" t="s">
        <v>38</v>
      </c>
      <c r="I19" s="8" t="s">
        <v>11</v>
      </c>
      <c r="J19" s="8" t="s">
        <v>113</v>
      </c>
      <c r="K19" s="15" t="s">
        <v>147</v>
      </c>
    </row>
    <row r="20" spans="1:15" ht="33.75" x14ac:dyDescent="0.25">
      <c r="A20" s="1" t="s">
        <v>9</v>
      </c>
      <c r="B20" s="3" t="s">
        <v>39</v>
      </c>
      <c r="C20" s="3" t="s">
        <v>170</v>
      </c>
      <c r="D20" s="1" t="s">
        <v>10</v>
      </c>
      <c r="E20" s="10">
        <v>140</v>
      </c>
      <c r="F20" s="21">
        <f>40*E20</f>
        <v>5600</v>
      </c>
      <c r="G20" s="8" t="s">
        <v>11</v>
      </c>
      <c r="H20" s="1" t="s">
        <v>33</v>
      </c>
      <c r="I20" s="8" t="s">
        <v>11</v>
      </c>
      <c r="J20" s="8" t="s">
        <v>111</v>
      </c>
      <c r="K20" s="15" t="s">
        <v>148</v>
      </c>
    </row>
    <row r="21" spans="1:15" ht="31.5" x14ac:dyDescent="0.25">
      <c r="A21" s="1" t="s">
        <v>9</v>
      </c>
      <c r="B21" s="1" t="s">
        <v>40</v>
      </c>
      <c r="C21" s="3" t="s">
        <v>171</v>
      </c>
      <c r="D21" s="8" t="s">
        <v>131</v>
      </c>
      <c r="E21" s="17">
        <v>136</v>
      </c>
      <c r="F21" s="21">
        <f>E21*50</f>
        <v>6800</v>
      </c>
      <c r="G21" s="8" t="s">
        <v>11</v>
      </c>
      <c r="H21" s="1" t="s">
        <v>38</v>
      </c>
      <c r="I21" s="8" t="s">
        <v>11</v>
      </c>
      <c r="J21" s="8" t="s">
        <v>113</v>
      </c>
      <c r="K21" s="15" t="s">
        <v>149</v>
      </c>
    </row>
    <row r="22" spans="1:15" ht="33.75" x14ac:dyDescent="0.25">
      <c r="A22" s="1" t="s">
        <v>9</v>
      </c>
      <c r="B22" s="1" t="s">
        <v>41</v>
      </c>
      <c r="C22" s="3" t="s">
        <v>42</v>
      </c>
      <c r="D22" s="1" t="s">
        <v>10</v>
      </c>
      <c r="E22" s="10">
        <v>128</v>
      </c>
      <c r="F22" s="21">
        <f>40*E22</f>
        <v>5120</v>
      </c>
      <c r="G22" s="8" t="s">
        <v>11</v>
      </c>
      <c r="H22" s="1" t="s">
        <v>33</v>
      </c>
      <c r="I22" s="8" t="s">
        <v>11</v>
      </c>
      <c r="J22" s="8" t="s">
        <v>114</v>
      </c>
      <c r="K22" s="15" t="s">
        <v>150</v>
      </c>
    </row>
    <row r="23" spans="1:15" ht="63" x14ac:dyDescent="0.25">
      <c r="A23" s="1" t="s">
        <v>9</v>
      </c>
      <c r="B23" s="3" t="s">
        <v>43</v>
      </c>
      <c r="C23" s="3" t="s">
        <v>44</v>
      </c>
      <c r="D23" s="1" t="s">
        <v>10</v>
      </c>
      <c r="E23" s="10">
        <v>116</v>
      </c>
      <c r="F23" s="21">
        <f>E23*25</f>
        <v>2900</v>
      </c>
      <c r="G23" s="8" t="s">
        <v>11</v>
      </c>
      <c r="H23" s="1" t="s">
        <v>14</v>
      </c>
      <c r="I23" s="8" t="s">
        <v>11</v>
      </c>
      <c r="J23" s="8" t="s">
        <v>115</v>
      </c>
      <c r="K23" s="15" t="s">
        <v>197</v>
      </c>
    </row>
    <row r="24" spans="1:15" ht="48" customHeight="1" x14ac:dyDescent="0.25">
      <c r="A24" s="1" t="s">
        <v>9</v>
      </c>
      <c r="B24" s="1" t="s">
        <v>72</v>
      </c>
      <c r="C24" s="3" t="s">
        <v>172</v>
      </c>
      <c r="D24" s="1" t="s">
        <v>10</v>
      </c>
      <c r="E24" s="10">
        <v>686</v>
      </c>
      <c r="F24" s="21">
        <f>25*E24</f>
        <v>17150</v>
      </c>
      <c r="G24" s="8" t="s">
        <v>18</v>
      </c>
      <c r="H24" s="1" t="s">
        <v>14</v>
      </c>
      <c r="I24" s="8" t="s">
        <v>18</v>
      </c>
      <c r="J24" s="8" t="s">
        <v>105</v>
      </c>
      <c r="K24" s="8" t="s">
        <v>135</v>
      </c>
      <c r="M24" s="1" t="s">
        <v>75</v>
      </c>
      <c r="O24" s="1" t="s">
        <v>45</v>
      </c>
    </row>
    <row r="25" spans="1:15" ht="63" x14ac:dyDescent="0.25">
      <c r="A25" s="1" t="s">
        <v>9</v>
      </c>
      <c r="B25" s="1" t="s">
        <v>46</v>
      </c>
      <c r="C25" s="3" t="s">
        <v>173</v>
      </c>
      <c r="D25" s="1" t="s">
        <v>198</v>
      </c>
      <c r="E25" s="10">
        <v>3966</v>
      </c>
      <c r="F25" s="21">
        <f>14*E25</f>
        <v>55524</v>
      </c>
      <c r="G25" s="8" t="s">
        <v>18</v>
      </c>
      <c r="H25" s="1" t="s">
        <v>132</v>
      </c>
      <c r="I25" s="8" t="s">
        <v>18</v>
      </c>
      <c r="J25" s="15" t="s">
        <v>199</v>
      </c>
      <c r="K25" s="8" t="s">
        <v>151</v>
      </c>
      <c r="O25" s="1" t="s">
        <v>45</v>
      </c>
    </row>
    <row r="26" spans="1:15" ht="33.75" x14ac:dyDescent="0.25">
      <c r="A26" s="1" t="s">
        <v>9</v>
      </c>
      <c r="B26" s="18" t="s">
        <v>47</v>
      </c>
      <c r="C26" s="3" t="s">
        <v>174</v>
      </c>
      <c r="D26" s="1" t="s">
        <v>131</v>
      </c>
      <c r="E26" s="25">
        <v>71.5</v>
      </c>
      <c r="F26" s="21">
        <f>E26*40</f>
        <v>2860</v>
      </c>
      <c r="G26" s="8" t="s">
        <v>11</v>
      </c>
      <c r="H26" s="1" t="s">
        <v>48</v>
      </c>
      <c r="I26" s="8" t="s">
        <v>11</v>
      </c>
      <c r="J26" s="8" t="s">
        <v>113</v>
      </c>
      <c r="K26" s="15" t="s">
        <v>152</v>
      </c>
      <c r="L26" s="1" t="s">
        <v>49</v>
      </c>
    </row>
    <row r="27" spans="1:15" ht="31.5" x14ac:dyDescent="0.25">
      <c r="A27" s="1" t="s">
        <v>9</v>
      </c>
      <c r="B27" s="9" t="s">
        <v>50</v>
      </c>
      <c r="C27" s="3" t="s">
        <v>69</v>
      </c>
      <c r="D27" s="1" t="s">
        <v>10</v>
      </c>
      <c r="E27" s="10">
        <v>53</v>
      </c>
      <c r="F27" s="21">
        <f>25*E27</f>
        <v>1325</v>
      </c>
      <c r="G27" s="8" t="s">
        <v>11</v>
      </c>
      <c r="H27" s="1" t="s">
        <v>14</v>
      </c>
      <c r="I27" s="8" t="s">
        <v>11</v>
      </c>
      <c r="J27" s="15" t="s">
        <v>116</v>
      </c>
      <c r="K27" s="13" t="s">
        <v>153</v>
      </c>
    </row>
    <row r="28" spans="1:15" ht="32.1" customHeight="1" x14ac:dyDescent="0.25">
      <c r="A28" s="1" t="s">
        <v>9</v>
      </c>
      <c r="B28" s="1" t="s">
        <v>159</v>
      </c>
      <c r="C28" s="3" t="s">
        <v>175</v>
      </c>
      <c r="D28" s="1" t="s">
        <v>10</v>
      </c>
      <c r="E28" s="10">
        <v>49</v>
      </c>
      <c r="F28" s="21">
        <f>25*E28</f>
        <v>1225</v>
      </c>
      <c r="G28" s="8" t="s">
        <v>11</v>
      </c>
      <c r="H28" s="1" t="s">
        <v>14</v>
      </c>
      <c r="I28" s="8" t="s">
        <v>11</v>
      </c>
      <c r="J28" s="15" t="s">
        <v>154</v>
      </c>
    </row>
    <row r="29" spans="1:15" ht="79.5" customHeight="1" x14ac:dyDescent="0.25">
      <c r="A29" s="1" t="s">
        <v>9</v>
      </c>
      <c r="B29" s="1" t="s">
        <v>51</v>
      </c>
      <c r="C29" s="7" t="s">
        <v>176</v>
      </c>
      <c r="D29" s="1" t="s">
        <v>10</v>
      </c>
      <c r="E29" s="10">
        <v>187</v>
      </c>
      <c r="F29" s="21">
        <f>25*E29</f>
        <v>4675</v>
      </c>
      <c r="G29" s="8" t="s">
        <v>11</v>
      </c>
      <c r="H29" s="1" t="s">
        <v>14</v>
      </c>
      <c r="I29" s="8" t="s">
        <v>11</v>
      </c>
      <c r="J29" s="13" t="s">
        <v>154</v>
      </c>
    </row>
    <row r="30" spans="1:15" ht="70.5" customHeight="1" x14ac:dyDescent="0.25">
      <c r="A30" s="1" t="s">
        <v>9</v>
      </c>
      <c r="B30" s="1" t="s">
        <v>52</v>
      </c>
      <c r="C30" s="7" t="s">
        <v>177</v>
      </c>
      <c r="D30" s="1" t="s">
        <v>10</v>
      </c>
      <c r="E30" s="10">
        <v>147</v>
      </c>
      <c r="F30" s="21">
        <f>25*E30</f>
        <v>3675</v>
      </c>
      <c r="G30" s="8" t="s">
        <v>11</v>
      </c>
      <c r="H30" s="1" t="s">
        <v>14</v>
      </c>
      <c r="I30" s="8" t="s">
        <v>11</v>
      </c>
      <c r="J30" s="15" t="s">
        <v>154</v>
      </c>
    </row>
    <row r="31" spans="1:15" ht="63.75" customHeight="1" x14ac:dyDescent="0.25">
      <c r="A31" s="1" t="s">
        <v>9</v>
      </c>
      <c r="B31" s="1" t="s">
        <v>53</v>
      </c>
      <c r="C31" s="7" t="s">
        <v>178</v>
      </c>
      <c r="D31" s="1" t="s">
        <v>10</v>
      </c>
      <c r="E31" s="10">
        <v>1472</v>
      </c>
      <c r="F31" s="21">
        <f>25*E31</f>
        <v>36800</v>
      </c>
      <c r="G31" s="8" t="s">
        <v>18</v>
      </c>
      <c r="H31" s="1" t="s">
        <v>14</v>
      </c>
      <c r="I31" s="8" t="s">
        <v>18</v>
      </c>
      <c r="J31" s="15" t="s">
        <v>117</v>
      </c>
    </row>
    <row r="32" spans="1:15" ht="78.75" x14ac:dyDescent="0.25">
      <c r="A32" s="1" t="s">
        <v>9</v>
      </c>
      <c r="B32" s="1" t="s">
        <v>54</v>
      </c>
      <c r="C32" s="3" t="s">
        <v>179</v>
      </c>
      <c r="D32" s="1" t="s">
        <v>10</v>
      </c>
      <c r="E32" s="10">
        <v>1102</v>
      </c>
      <c r="F32" s="21">
        <f>18*E32</f>
        <v>19836</v>
      </c>
      <c r="G32" s="8" t="s">
        <v>11</v>
      </c>
      <c r="H32" s="1" t="s">
        <v>55</v>
      </c>
      <c r="I32" s="8" t="s">
        <v>11</v>
      </c>
      <c r="J32" s="15" t="s">
        <v>118</v>
      </c>
    </row>
    <row r="33" spans="1:15" ht="97.5" customHeight="1" x14ac:dyDescent="0.25">
      <c r="A33" s="1" t="s">
        <v>9</v>
      </c>
      <c r="B33" s="1" t="s">
        <v>56</v>
      </c>
      <c r="C33" s="7" t="s">
        <v>180</v>
      </c>
      <c r="D33" s="1" t="s">
        <v>10</v>
      </c>
      <c r="E33" s="10">
        <v>266</v>
      </c>
      <c r="F33" s="21">
        <f>25*E33</f>
        <v>6650</v>
      </c>
      <c r="G33" s="8" t="s">
        <v>11</v>
      </c>
      <c r="H33" s="1" t="s">
        <v>14</v>
      </c>
      <c r="I33" s="8" t="s">
        <v>11</v>
      </c>
      <c r="J33" s="15" t="s">
        <v>154</v>
      </c>
    </row>
    <row r="34" spans="1:15" ht="94.5" x14ac:dyDescent="0.25">
      <c r="A34" s="1" t="s">
        <v>9</v>
      </c>
      <c r="B34" s="1" t="s">
        <v>57</v>
      </c>
      <c r="C34" s="7" t="s">
        <v>181</v>
      </c>
      <c r="D34" s="1" t="s">
        <v>10</v>
      </c>
      <c r="E34" s="10">
        <v>230</v>
      </c>
      <c r="F34" s="21">
        <f>25*E34</f>
        <v>5750</v>
      </c>
      <c r="G34" s="8" t="s">
        <v>11</v>
      </c>
      <c r="H34" s="1" t="s">
        <v>14</v>
      </c>
      <c r="I34" s="8" t="s">
        <v>11</v>
      </c>
      <c r="J34" s="15" t="s">
        <v>119</v>
      </c>
    </row>
    <row r="35" spans="1:15" ht="72" customHeight="1" x14ac:dyDescent="0.25">
      <c r="A35" s="1" t="s">
        <v>9</v>
      </c>
      <c r="B35" s="1" t="s">
        <v>95</v>
      </c>
      <c r="C35" s="7" t="s">
        <v>182</v>
      </c>
      <c r="D35" s="1" t="s">
        <v>10</v>
      </c>
      <c r="E35" s="10">
        <v>103</v>
      </c>
      <c r="F35" s="21">
        <f>25*E35</f>
        <v>2575</v>
      </c>
      <c r="G35" s="8" t="s">
        <v>11</v>
      </c>
      <c r="H35" s="1" t="s">
        <v>14</v>
      </c>
      <c r="I35" s="8" t="s">
        <v>11</v>
      </c>
      <c r="J35" s="15" t="s">
        <v>154</v>
      </c>
    </row>
    <row r="36" spans="1:15" ht="47.25" x14ac:dyDescent="0.25">
      <c r="A36" s="1" t="s">
        <v>9</v>
      </c>
      <c r="B36" s="1" t="s">
        <v>183</v>
      </c>
      <c r="C36" s="7" t="s">
        <v>200</v>
      </c>
      <c r="D36" s="1" t="s">
        <v>10</v>
      </c>
      <c r="E36" s="10">
        <v>164</v>
      </c>
      <c r="F36" s="21">
        <f>25*E36</f>
        <v>4100</v>
      </c>
      <c r="G36" s="8" t="s">
        <v>11</v>
      </c>
      <c r="H36" s="1" t="s">
        <v>14</v>
      </c>
      <c r="I36" s="8" t="s">
        <v>11</v>
      </c>
      <c r="J36" s="8" t="s">
        <v>120</v>
      </c>
    </row>
    <row r="37" spans="1:15" ht="32.1" customHeight="1" x14ac:dyDescent="0.25">
      <c r="A37" s="1" t="s">
        <v>9</v>
      </c>
      <c r="B37" s="1" t="s">
        <v>58</v>
      </c>
      <c r="C37" s="7" t="s">
        <v>59</v>
      </c>
      <c r="D37" s="1" t="s">
        <v>91</v>
      </c>
      <c r="E37" s="10">
        <v>1015</v>
      </c>
      <c r="F37" s="21">
        <f>10*E37</f>
        <v>10150</v>
      </c>
      <c r="G37" s="8" t="s">
        <v>19</v>
      </c>
      <c r="H37" s="1" t="s">
        <v>201</v>
      </c>
      <c r="I37" s="8" t="s">
        <v>19</v>
      </c>
    </row>
    <row r="38" spans="1:15" ht="78.75" x14ac:dyDescent="0.25">
      <c r="A38" s="1" t="s">
        <v>9</v>
      </c>
      <c r="B38" s="18" t="s">
        <v>60</v>
      </c>
      <c r="C38" s="3" t="s">
        <v>184</v>
      </c>
      <c r="D38" s="1" t="s">
        <v>10</v>
      </c>
      <c r="E38" s="10">
        <v>739</v>
      </c>
      <c r="F38" s="21">
        <f>2*E38</f>
        <v>1478</v>
      </c>
      <c r="G38" s="8" t="s">
        <v>18</v>
      </c>
      <c r="H38" s="1" t="s">
        <v>61</v>
      </c>
      <c r="I38" s="8" t="s">
        <v>18</v>
      </c>
      <c r="J38" s="8" t="s">
        <v>121</v>
      </c>
    </row>
    <row r="39" spans="1:15" ht="78.75" x14ac:dyDescent="0.25">
      <c r="A39" s="1" t="s">
        <v>9</v>
      </c>
      <c r="B39" s="1" t="s">
        <v>62</v>
      </c>
      <c r="C39" s="7" t="s">
        <v>63</v>
      </c>
      <c r="D39" s="1" t="s">
        <v>6</v>
      </c>
      <c r="E39" s="10">
        <v>2485</v>
      </c>
      <c r="F39" s="21">
        <f>E39</f>
        <v>2485</v>
      </c>
      <c r="G39" s="8" t="s">
        <v>202</v>
      </c>
      <c r="H39" s="1" t="s">
        <v>133</v>
      </c>
      <c r="I39" s="8" t="s">
        <v>160</v>
      </c>
      <c r="J39" s="15" t="s">
        <v>203</v>
      </c>
    </row>
    <row r="40" spans="1:15" ht="94.5" x14ac:dyDescent="0.25">
      <c r="A40" s="1" t="s">
        <v>9</v>
      </c>
      <c r="B40" s="1" t="s">
        <v>77</v>
      </c>
      <c r="C40" s="7" t="s">
        <v>185</v>
      </c>
      <c r="D40" s="1" t="s">
        <v>10</v>
      </c>
      <c r="E40" s="10">
        <v>140</v>
      </c>
      <c r="F40" s="21">
        <f>25*E40</f>
        <v>3500</v>
      </c>
      <c r="G40" s="8" t="s">
        <v>11</v>
      </c>
      <c r="H40" s="1" t="s">
        <v>14</v>
      </c>
      <c r="I40" s="8" t="s">
        <v>11</v>
      </c>
      <c r="J40" s="8" t="s">
        <v>122</v>
      </c>
      <c r="M40" s="1" t="s">
        <v>78</v>
      </c>
    </row>
    <row r="41" spans="1:15" ht="96.75" customHeight="1" x14ac:dyDescent="0.25">
      <c r="A41" s="1" t="s">
        <v>9</v>
      </c>
      <c r="B41" s="1" t="s">
        <v>79</v>
      </c>
      <c r="C41" s="7" t="s">
        <v>155</v>
      </c>
      <c r="D41" s="1" t="s">
        <v>10</v>
      </c>
      <c r="E41" s="10">
        <v>207</v>
      </c>
      <c r="F41" s="21">
        <f>25*E41</f>
        <v>5175</v>
      </c>
      <c r="G41" s="8" t="s">
        <v>11</v>
      </c>
      <c r="H41" s="1" t="s">
        <v>14</v>
      </c>
      <c r="I41" s="8" t="s">
        <v>11</v>
      </c>
      <c r="J41" s="16" t="s">
        <v>122</v>
      </c>
      <c r="M41" s="1" t="s">
        <v>80</v>
      </c>
    </row>
    <row r="42" spans="1:15" ht="81" customHeight="1" x14ac:dyDescent="0.25">
      <c r="A42" s="1" t="s">
        <v>9</v>
      </c>
      <c r="B42" s="1" t="s">
        <v>81</v>
      </c>
      <c r="C42" s="7" t="s">
        <v>156</v>
      </c>
      <c r="D42" s="1" t="s">
        <v>10</v>
      </c>
      <c r="E42" s="10">
        <v>137</v>
      </c>
      <c r="F42" s="21">
        <f>25*E42</f>
        <v>3425</v>
      </c>
      <c r="G42" s="8" t="s">
        <v>11</v>
      </c>
      <c r="H42" s="1" t="s">
        <v>14</v>
      </c>
      <c r="I42" s="8" t="s">
        <v>11</v>
      </c>
      <c r="J42" s="8" t="s">
        <v>123</v>
      </c>
      <c r="M42" s="6" t="s">
        <v>82</v>
      </c>
    </row>
    <row r="43" spans="1:15" ht="47.25" x14ac:dyDescent="0.25">
      <c r="A43" s="1" t="s">
        <v>9</v>
      </c>
      <c r="B43" s="8" t="s">
        <v>205</v>
      </c>
      <c r="C43" s="7" t="s">
        <v>83</v>
      </c>
      <c r="D43" s="8" t="s">
        <v>10</v>
      </c>
      <c r="E43" s="17">
        <v>1751</v>
      </c>
      <c r="F43" s="21">
        <f>20*E43</f>
        <v>35020</v>
      </c>
      <c r="G43" s="8" t="s">
        <v>18</v>
      </c>
      <c r="H43" s="1" t="s">
        <v>68</v>
      </c>
      <c r="I43" s="8" t="s">
        <v>18</v>
      </c>
      <c r="J43" s="8" t="s">
        <v>124</v>
      </c>
    </row>
    <row r="44" spans="1:15" ht="47.25" x14ac:dyDescent="0.25">
      <c r="A44" s="1" t="s">
        <v>9</v>
      </c>
      <c r="B44" s="1" t="s">
        <v>84</v>
      </c>
      <c r="C44" s="7" t="s">
        <v>85</v>
      </c>
      <c r="D44" s="1" t="s">
        <v>10</v>
      </c>
      <c r="E44" s="10">
        <v>998</v>
      </c>
      <c r="F44" s="21">
        <f>25*E44</f>
        <v>24950</v>
      </c>
      <c r="G44" s="8" t="s">
        <v>86</v>
      </c>
      <c r="H44" s="1" t="s">
        <v>14</v>
      </c>
      <c r="I44" s="8" t="s">
        <v>86</v>
      </c>
      <c r="J44" s="8" t="s">
        <v>125</v>
      </c>
    </row>
    <row r="45" spans="1:15" ht="47.25" x14ac:dyDescent="0.25">
      <c r="A45" s="1" t="s">
        <v>9</v>
      </c>
      <c r="B45" s="1" t="s">
        <v>87</v>
      </c>
      <c r="C45" s="7" t="s">
        <v>187</v>
      </c>
      <c r="D45" s="1" t="s">
        <v>10</v>
      </c>
      <c r="E45" s="10">
        <v>735</v>
      </c>
      <c r="F45" s="21">
        <f>25*E45</f>
        <v>18375</v>
      </c>
      <c r="G45" s="8" t="s">
        <v>18</v>
      </c>
      <c r="H45" s="1" t="s">
        <v>14</v>
      </c>
      <c r="I45" s="8" t="s">
        <v>18</v>
      </c>
      <c r="J45" s="8" t="s">
        <v>105</v>
      </c>
      <c r="K45" s="8" t="s">
        <v>135</v>
      </c>
      <c r="M45" s="1" t="s">
        <v>75</v>
      </c>
      <c r="O45" s="1" t="s">
        <v>45</v>
      </c>
    </row>
    <row r="46" spans="1:15" ht="47.25" x14ac:dyDescent="0.25">
      <c r="A46" s="1" t="s">
        <v>9</v>
      </c>
      <c r="B46" s="1" t="s">
        <v>73</v>
      </c>
      <c r="C46" s="7" t="s">
        <v>186</v>
      </c>
      <c r="D46" s="1" t="s">
        <v>198</v>
      </c>
      <c r="E46" s="10">
        <v>4344</v>
      </c>
      <c r="F46" s="21">
        <f>14*E46</f>
        <v>60816</v>
      </c>
      <c r="G46" s="8" t="s">
        <v>18</v>
      </c>
      <c r="H46" s="1" t="s">
        <v>132</v>
      </c>
      <c r="I46" s="8" t="s">
        <v>18</v>
      </c>
      <c r="J46" s="15" t="s">
        <v>204</v>
      </c>
      <c r="K46" s="8" t="s">
        <v>151</v>
      </c>
    </row>
    <row r="47" spans="1:15" ht="31.5" x14ac:dyDescent="0.25">
      <c r="A47" s="1" t="s">
        <v>9</v>
      </c>
      <c r="B47" s="18" t="s">
        <v>96</v>
      </c>
      <c r="C47" s="7" t="s">
        <v>188</v>
      </c>
      <c r="D47" s="1" t="s">
        <v>10</v>
      </c>
      <c r="E47" s="25">
        <v>35.35</v>
      </c>
      <c r="F47" s="21">
        <f>40*E47</f>
        <v>1414</v>
      </c>
      <c r="G47" s="8" t="s">
        <v>11</v>
      </c>
      <c r="H47" s="1" t="s">
        <v>33</v>
      </c>
      <c r="I47" s="8" t="s">
        <v>11</v>
      </c>
      <c r="J47" s="15" t="s">
        <v>190</v>
      </c>
      <c r="K47" s="15" t="s">
        <v>157</v>
      </c>
    </row>
    <row r="48" spans="1:15" ht="47.25" customHeight="1" x14ac:dyDescent="0.25">
      <c r="A48" s="1" t="s">
        <v>9</v>
      </c>
      <c r="B48" s="9" t="s">
        <v>97</v>
      </c>
      <c r="C48" s="1" t="s">
        <v>88</v>
      </c>
      <c r="D48" s="1" t="s">
        <v>10</v>
      </c>
      <c r="E48" s="25">
        <v>49.04</v>
      </c>
      <c r="F48" s="21">
        <f>40*E48</f>
        <v>1961.6</v>
      </c>
      <c r="G48" s="8" t="s">
        <v>11</v>
      </c>
      <c r="H48" s="1" t="s">
        <v>33</v>
      </c>
      <c r="I48" s="8" t="s">
        <v>11</v>
      </c>
      <c r="J48" s="8" t="s">
        <v>126</v>
      </c>
      <c r="K48" s="15" t="s">
        <v>158</v>
      </c>
    </row>
    <row r="49" spans="6:6" ht="32.1" customHeight="1" x14ac:dyDescent="0.25">
      <c r="F49" s="22"/>
    </row>
    <row r="50" spans="6:6" ht="32.1" customHeight="1" x14ac:dyDescent="0.25">
      <c r="F50" s="22"/>
    </row>
    <row r="51" spans="6:6" ht="32.1" customHeight="1" x14ac:dyDescent="0.25">
      <c r="F51" s="22"/>
    </row>
    <row r="52" spans="6:6" ht="32.1" customHeight="1" x14ac:dyDescent="0.25">
      <c r="F52" s="22"/>
    </row>
    <row r="53" spans="6:6" ht="32.1" customHeight="1" x14ac:dyDescent="0.25">
      <c r="F53" s="22"/>
    </row>
    <row r="54" spans="6:6" ht="32.1" customHeight="1" x14ac:dyDescent="0.25">
      <c r="F54" s="22"/>
    </row>
    <row r="55" spans="6:6" ht="32.1" customHeight="1" x14ac:dyDescent="0.25">
      <c r="F55" s="22"/>
    </row>
    <row r="56" spans="6:6" ht="32.1" customHeight="1" x14ac:dyDescent="0.25">
      <c r="F56" s="22"/>
    </row>
    <row r="57" spans="6:6" ht="32.1" customHeight="1" x14ac:dyDescent="0.25">
      <c r="F57" s="22"/>
    </row>
  </sheetData>
  <autoFilter ref="A1:P48"/>
  <pageMargins left="0.70866141732283472" right="0.70866141732283472" top="0.7480314960629921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Uzsák-Tokai Anita</cp:lastModifiedBy>
  <cp:lastPrinted>2017-03-16T08:22:22Z</cp:lastPrinted>
  <dcterms:created xsi:type="dcterms:W3CDTF">2016-02-16T14:50:57Z</dcterms:created>
  <dcterms:modified xsi:type="dcterms:W3CDTF">2020-02-17T11:50:32Z</dcterms:modified>
</cp:coreProperties>
</file>